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7044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1" name="ID_43A956A623EA45EBA81FB872435C6BA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148445" y="12560935"/>
          <a:ext cx="8191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8" name="ID_FFE52ACA56D047799A8D2730DF648101"/>
        <xdr:cNvPicPr>
          <a:picLocks noChangeAspect="1" noChangeArrowheads="1"/>
        </xdr:cNvPicPr>
      </xdr:nvPicPr>
      <xdr:blipFill>
        <a:blip r:embed="rId2" cstate="email"/>
        <a:srcRect/>
        <a:stretch>
          <a:fillRect/>
        </a:stretch>
      </xdr:blipFill>
      <xdr:spPr>
        <a:xfrm>
          <a:off x="8936990" y="5596255"/>
          <a:ext cx="1285875" cy="857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</etc:cellImage>
  <etc:cellImage>
    <xdr:pic>
      <xdr:nvPicPr>
        <xdr:cNvPr id="5" name="ID_2D31A5B670B943EAA83E4E2530454C7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64650" y="923925"/>
          <a:ext cx="998220" cy="8197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F64A88C6C5D54386927B195EA91D4963" descr="5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4630" y="15157450"/>
          <a:ext cx="1402715" cy="894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022F5A56DFCD4308829352D8276B2170"/>
        <xdr:cNvPicPr>
          <a:picLocks noChangeAspect="1" noChangeArrowheads="1"/>
        </xdr:cNvPicPr>
      </xdr:nvPicPr>
      <xdr:blipFill>
        <a:blip r:embed="rId5" cstate="email"/>
        <a:srcRect/>
        <a:stretch>
          <a:fillRect/>
        </a:stretch>
      </xdr:blipFill>
      <xdr:spPr>
        <a:xfrm>
          <a:off x="8957945" y="4283710"/>
          <a:ext cx="1276350" cy="1028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</etc:cellImage>
  <etc:cellImage>
    <xdr:pic>
      <xdr:nvPicPr>
        <xdr:cNvPr id="9" name="ID_1D0FB059E4C041398BCCFE15B9DBE339"/>
        <xdr:cNvPicPr>
          <a:picLocks noChangeAspect="1" noChangeArrowheads="1"/>
        </xdr:cNvPicPr>
      </xdr:nvPicPr>
      <xdr:blipFill>
        <a:blip r:embed="rId6" cstate="email"/>
        <a:srcRect/>
        <a:stretch>
          <a:fillRect/>
        </a:stretch>
      </xdr:blipFill>
      <xdr:spPr>
        <a:xfrm>
          <a:off x="9104630" y="7848600"/>
          <a:ext cx="1054100" cy="1054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</etc:cellImage>
  <etc:cellImage>
    <xdr:pic>
      <xdr:nvPicPr>
        <xdr:cNvPr id="10" name="ID_8EE57834B5F8496CA8E1F60D515A7A3C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9180830" y="9069070"/>
          <a:ext cx="11906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30" name="ID_0810824F98F844039AC965233760E528" descr="C:\Users\dell\Desktop\IF93图片\21.png21"/>
        <xdr:cNvPicPr>
          <a:picLocks noChangeAspect="1"/>
        </xdr:cNvPicPr>
      </xdr:nvPicPr>
      <xdr:blipFill>
        <a:blip r:embed="rId8" cstate="email"/>
        <a:stretch>
          <a:fillRect/>
        </a:stretch>
      </xdr:blipFill>
      <xdr:spPr>
        <a:xfrm>
          <a:off x="9064625" y="10250805"/>
          <a:ext cx="944880" cy="9518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4C5E702B5F1A492CBB752214CB112366" descr="C:\Users\dell\Desktop\IF93图片\36.png36"/>
        <xdr:cNvPicPr>
          <a:picLocks noChangeAspect="1"/>
        </xdr:cNvPicPr>
      </xdr:nvPicPr>
      <xdr:blipFill>
        <a:blip r:embed="rId9" cstate="email"/>
        <a:stretch>
          <a:fillRect/>
        </a:stretch>
      </xdr:blipFill>
      <xdr:spPr>
        <a:xfrm>
          <a:off x="9169400" y="11402060"/>
          <a:ext cx="982980" cy="10439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2B598CF7E8914D75890D01AD2CE55DFF"/>
        <xdr:cNvPicPr>
          <a:picLocks noChangeAspect="1"/>
        </xdr:cNvPicPr>
      </xdr:nvPicPr>
      <xdr:blipFill>
        <a:blip r:embed="rId10"/>
        <a:srcRect l="1270" t="10379" r="1677" b="16963"/>
        <a:stretch>
          <a:fillRect/>
        </a:stretch>
      </xdr:blipFill>
      <xdr:spPr>
        <a:xfrm>
          <a:off x="9009380" y="13789660"/>
          <a:ext cx="1545590" cy="84201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<sst xmlns="http://schemas.openxmlformats.org/spreadsheetml/2006/main" count="112" uniqueCount="81">
  <si>
    <t>健身房器材采购清单</t>
  </si>
  <si>
    <t>序号</t>
  </si>
  <si>
    <t>品名</t>
  </si>
  <si>
    <t>品牌</t>
  </si>
  <si>
    <t>型号</t>
  </si>
  <si>
    <t>产品规格</t>
  </si>
  <si>
    <t>单位</t>
  </si>
  <si>
    <t>数量</t>
  </si>
  <si>
    <t>预算单价(元)</t>
  </si>
  <si>
    <t>预算总价（元）</t>
  </si>
  <si>
    <t>图示</t>
  </si>
  <si>
    <t>备注</t>
  </si>
  <si>
    <t>橡胶地垫</t>
  </si>
  <si>
    <t>动联无界</t>
  </si>
  <si>
    <t>/</t>
  </si>
  <si>
    <t>黑+白点
50*50*2.0cm</t>
  </si>
  <si>
    <t>㎡</t>
  </si>
  <si>
    <t>16米*4.7米=75.2㎡</t>
  </si>
  <si>
    <t>跑步机</t>
  </si>
  <si>
    <t>英派斯</t>
  </si>
  <si>
    <t>SIERRA-ONE303</t>
  </si>
  <si>
    <t>1877×908×1445mm</t>
  </si>
  <si>
    <t>台</t>
  </si>
  <si>
    <t>椭圆机</t>
  </si>
  <si>
    <t>GE500</t>
  </si>
  <si>
    <t>1205x620x1515</t>
  </si>
  <si>
    <t>背肌练习椅</t>
  </si>
  <si>
    <t>IF45</t>
  </si>
  <si>
    <t>1212*743*772</t>
  </si>
  <si>
    <t>水平练习凳</t>
  </si>
  <si>
    <t>IFFB</t>
  </si>
  <si>
    <t>1305*525*493</t>
  </si>
  <si>
    <t>多功能可调式练习椅</t>
  </si>
  <si>
    <t>IFFID</t>
  </si>
  <si>
    <t>1581*654*515</t>
  </si>
  <si>
    <t>奥林匹克水平推举椅</t>
  </si>
  <si>
    <t>IFOFB</t>
  </si>
  <si>
    <t>1525*1310*1265</t>
  </si>
  <si>
    <t>俯卧肌肉屈伸训练器</t>
  </si>
  <si>
    <t>IF9321</t>
  </si>
  <si>
    <t>1510*1150*1530</t>
  </si>
  <si>
    <t>大腿内侧肌训练器</t>
  </si>
  <si>
    <t>IF9336</t>
  </si>
  <si>
    <t>1583*1036*1530</t>
  </si>
  <si>
    <t>多功能训练器</t>
  </si>
  <si>
    <t>IFPC</t>
  </si>
  <si>
    <t>1231*1231*2110</t>
  </si>
  <si>
    <t>站式飞鸟训练器</t>
  </si>
  <si>
    <t>IFP1103</t>
  </si>
  <si>
    <t>1165×885×1550</t>
  </si>
  <si>
    <t>二头肌/三头肌训练器</t>
  </si>
  <si>
    <t>IFP1706</t>
  </si>
  <si>
    <t>1092*708*1287</t>
  </si>
  <si>
    <t>深蹲/小腿训练器</t>
  </si>
  <si>
    <t>IFP1707</t>
  </si>
  <si>
    <t>1490*1445*1550</t>
  </si>
  <si>
    <t>倒蹬和斜上抗训练器</t>
  </si>
  <si>
    <t>IFLPHS</t>
  </si>
  <si>
    <t>2285*820*1295</t>
  </si>
  <si>
    <t>杠铃片</t>
  </si>
  <si>
    <t>AP-02</t>
  </si>
  <si>
    <t>1.统一规格直径45CM，孔直径5.2CM
2.纯橡胶杠铃片，竞技训练专用杠铃片
3.1套包含5/10/10/15/15/20/25kg，共200kg</t>
  </si>
  <si>
    <t>套</t>
  </si>
  <si>
    <t>奥杆</t>
  </si>
  <si>
    <t>IZ5004</t>
  </si>
  <si>
    <t>电镀纯钢制成，2米2长，承重1000磅</t>
  </si>
  <si>
    <t>根</t>
  </si>
  <si>
    <t>隔离软网</t>
  </si>
  <si>
    <t>黑色，包边挂钩
网孔4*4mm</t>
  </si>
  <si>
    <t>平方米</t>
  </si>
  <si>
    <t>乒乓球桌</t>
  </si>
  <si>
    <t>红双喜</t>
  </si>
  <si>
    <t>neo彩虹球台</t>
  </si>
  <si>
    <t>乒乓球发球机</t>
  </si>
  <si>
    <t>庞伯特</t>
  </si>
  <si>
    <t>omni智能发球机器人</t>
  </si>
  <si>
    <t>柜式空调</t>
  </si>
  <si>
    <t>格力</t>
  </si>
  <si>
    <t>4p</t>
  </si>
  <si>
    <t>合计（含税）</t>
  </si>
  <si>
    <t>含运费、安装费，含卸货上楼费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</si>
</sst>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0.5"/>
      <name val="宋体"/>
      <charset val="134"/>
    </font>
    <font>
      <sz val="10.5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5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6.png"/><Relationship Id="rId8" Type="http://schemas.openxmlformats.org/officeDocument/2006/relationships/image" Target="media/image15.png"/><Relationship Id="rId7" Type="http://schemas.openxmlformats.org/officeDocument/2006/relationships/image" Target="media/image14.png"/><Relationship Id="rId6" Type="http://schemas.openxmlformats.org/officeDocument/2006/relationships/image" Target="media/image13.png"/><Relationship Id="rId5" Type="http://schemas.openxmlformats.org/officeDocument/2006/relationships/image" Target="media/image12.png"/><Relationship Id="rId4" Type="http://schemas.openxmlformats.org/officeDocument/2006/relationships/image" Target="media/image11.jpeg"/><Relationship Id="rId3" Type="http://schemas.openxmlformats.org/officeDocument/2006/relationships/image" Target="media/image10.png"/><Relationship Id="rId2" Type="http://schemas.openxmlformats.org/officeDocument/2006/relationships/image" Target="media/image9.png"/><Relationship Id="rId10" Type="http://schemas.openxmlformats.org/officeDocument/2006/relationships/image" Target="media/image17.jpeg"/><Relationship Id="rId1" Type="http://schemas.openxmlformats.org/officeDocument/2006/relationships/image" Target="media/image8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82550</xdr:colOff>
      <xdr:row>18</xdr:row>
      <xdr:rowOff>56515</xdr:rowOff>
    </xdr:from>
    <xdr:to>
      <xdr:col>10</xdr:col>
      <xdr:colOff>0</xdr:colOff>
      <xdr:row>18</xdr:row>
      <xdr:rowOff>1071245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l="12529" t="17609" b="9926"/>
        <a:stretch>
          <a:fillRect/>
        </a:stretch>
      </xdr:blipFill>
      <xdr:spPr>
        <a:xfrm>
          <a:off x="8023225" y="19665315"/>
          <a:ext cx="1384300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389255</xdr:colOff>
      <xdr:row>12</xdr:row>
      <xdr:rowOff>23495</xdr:rowOff>
    </xdr:from>
    <xdr:to>
      <xdr:col>9</xdr:col>
      <xdr:colOff>1334135</xdr:colOff>
      <xdr:row>12</xdr:row>
      <xdr:rowOff>1096645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29930" y="12469495"/>
          <a:ext cx="944880" cy="107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273685</xdr:colOff>
      <xdr:row>13</xdr:row>
      <xdr:rowOff>44450</xdr:rowOff>
    </xdr:from>
    <xdr:to>
      <xdr:col>9</xdr:col>
      <xdr:colOff>1201420</xdr:colOff>
      <xdr:row>13</xdr:row>
      <xdr:rowOff>1111885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214360" y="13646150"/>
          <a:ext cx="927735" cy="1067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283210</xdr:colOff>
      <xdr:row>14</xdr:row>
      <xdr:rowOff>32385</xdr:rowOff>
    </xdr:from>
    <xdr:to>
      <xdr:col>9</xdr:col>
      <xdr:colOff>1361440</xdr:colOff>
      <xdr:row>14</xdr:row>
      <xdr:rowOff>1092200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23885" y="14789785"/>
          <a:ext cx="1078230" cy="1059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220980</xdr:colOff>
      <xdr:row>15</xdr:row>
      <xdr:rowOff>182245</xdr:rowOff>
    </xdr:from>
    <xdr:to>
      <xdr:col>9</xdr:col>
      <xdr:colOff>1459230</xdr:colOff>
      <xdr:row>15</xdr:row>
      <xdr:rowOff>1039495</xdr:rowOff>
    </xdr:to>
    <xdr:pic>
      <xdr:nvPicPr>
        <xdr:cNvPr id="6" name="Picture 29353"/>
        <xdr:cNvPicPr>
          <a:picLocks noChangeAspect="1" noChangeArrowheads="1"/>
        </xdr:cNvPicPr>
      </xdr:nvPicPr>
      <xdr:blipFill>
        <a:blip r:embed="rId5" cstate="email"/>
        <a:srcRect/>
        <a:stretch>
          <a:fillRect/>
        </a:stretch>
      </xdr:blipFill>
      <xdr:spPr>
        <a:xfrm>
          <a:off x="8161655" y="16095345"/>
          <a:ext cx="1238250" cy="857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167640</xdr:colOff>
      <xdr:row>3</xdr:row>
      <xdr:rowOff>80645</xdr:rowOff>
    </xdr:from>
    <xdr:to>
      <xdr:col>9</xdr:col>
      <xdr:colOff>1231900</xdr:colOff>
      <xdr:row>3</xdr:row>
      <xdr:rowOff>1104900</xdr:rowOff>
    </xdr:to>
    <xdr:pic>
      <xdr:nvPicPr>
        <xdr:cNvPr id="7" name="图片 6"/>
        <xdr:cNvPicPr>
          <a:picLocks noChangeAspect="1"/>
        </xdr:cNvPicPr>
      </xdr:nvPicPr>
      <xdr:blipFill>
        <a:blip r:embed="rId6" cstate="email"/>
        <a:stretch>
          <a:fillRect/>
        </a:stretch>
      </xdr:blipFill>
      <xdr:spPr>
        <a:xfrm>
          <a:off x="8108315" y="1884045"/>
          <a:ext cx="1064260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347980</xdr:colOff>
      <xdr:row>4</xdr:row>
      <xdr:rowOff>152400</xdr:rowOff>
    </xdr:from>
    <xdr:to>
      <xdr:col>9</xdr:col>
      <xdr:colOff>1319530</xdr:colOff>
      <xdr:row>4</xdr:row>
      <xdr:rowOff>1028700</xdr:rowOff>
    </xdr:to>
    <xdr:pic>
      <xdr:nvPicPr>
        <xdr:cNvPr id="8" name="Picture 298494"/>
        <xdr:cNvPicPr>
          <a:picLocks noChangeAspect="1" noChangeArrowheads="1"/>
        </xdr:cNvPicPr>
      </xdr:nvPicPr>
      <xdr:blipFill>
        <a:blip r:embed="rId7" cstate="email"/>
        <a:srcRect/>
        <a:stretch>
          <a:fillRect/>
        </a:stretch>
      </xdr:blipFill>
      <xdr:spPr>
        <a:xfrm>
          <a:off x="8288655" y="3124200"/>
          <a:ext cx="9715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90" zoomScaleNormal="90" topLeftCell="A18" workbookViewId="0">
      <selection activeCell="E20" sqref="E20"/>
    </sheetView>
  </sheetViews>
  <sheetFormatPr defaultColWidth="9" defaultRowHeight="14.4"/>
  <cols>
    <col min="2" max="2" width="19.8518518518519" customWidth="1"/>
    <col min="3" max="4" width="15" customWidth="1"/>
    <col min="5" max="5" width="16.6666666666667" customWidth="1"/>
    <col min="6" max="8" width="9.86111111111111" customWidth="1"/>
    <col min="9" max="9" width="10.6851851851852" customWidth="1"/>
    <col min="10" max="10" width="21.3888888888889" customWidth="1"/>
    <col min="11" max="11" width="20.1111111111111" style="1" customWidth="1"/>
  </cols>
  <sheetData>
    <row r="1" ht="3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9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6" t="s">
        <v>10</v>
      </c>
      <c r="K2" s="7" t="s">
        <v>11</v>
      </c>
    </row>
    <row r="3" ht="75" customHeight="1" spans="1:11">
      <c r="A3" s="8">
        <v>1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9">
        <v>76</v>
      </c>
      <c r="H3" s="9">
        <v>180</v>
      </c>
      <c r="I3" s="9">
        <f t="shared" ref="I3:I19" si="0">G3*H3</f>
        <v>13680</v>
      </c>
      <c r="J3" s="10" t="str">
        <f>_xlfn.DISPIMG("ID_2D31A5B670B943EAA83E4E2530454C7E",1)</f>
        <v>=DISPIMG("ID_2D31A5B670B943EAA83E4E2530454C7E",1)</v>
      </c>
      <c r="K3" s="11" t="s">
        <v>17</v>
      </c>
    </row>
    <row r="4" ht="92" customHeight="1" spans="1:11">
      <c r="A4" s="8">
        <v>2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>
        <v>1</v>
      </c>
      <c r="H4" s="9">
        <v>8000</v>
      </c>
      <c r="I4" s="9">
        <f t="shared" si="0"/>
        <v>8000</v>
      </c>
      <c r="K4" s="12"/>
    </row>
    <row r="5" ht="95" customHeight="1" spans="1:11">
      <c r="A5" s="8">
        <v>3</v>
      </c>
      <c r="B5" s="9" t="s">
        <v>23</v>
      </c>
      <c r="C5" s="9" t="s">
        <v>19</v>
      </c>
      <c r="D5" s="9" t="s">
        <v>24</v>
      </c>
      <c r="E5" s="9" t="s">
        <v>25</v>
      </c>
      <c r="F5" s="9" t="s">
        <v>22</v>
      </c>
      <c r="G5" s="9">
        <v>1</v>
      </c>
      <c r="H5" s="9">
        <v>8550</v>
      </c>
      <c r="I5" s="9">
        <f t="shared" si="0"/>
        <v>8550</v>
      </c>
      <c r="J5" s="13"/>
      <c r="K5" s="12"/>
    </row>
    <row r="6" ht="95" customHeight="1" spans="1:11">
      <c r="A6" s="8">
        <v>4</v>
      </c>
      <c r="B6" s="9" t="s">
        <v>26</v>
      </c>
      <c r="C6" s="9" t="s">
        <v>19</v>
      </c>
      <c r="D6" s="9" t="s">
        <v>27</v>
      </c>
      <c r="E6" s="9" t="s">
        <v>28</v>
      </c>
      <c r="F6" s="9" t="s">
        <v>22</v>
      </c>
      <c r="G6" s="9">
        <v>1</v>
      </c>
      <c r="H6" s="9">
        <v>1815</v>
      </c>
      <c r="I6" s="9">
        <f t="shared" si="0"/>
        <v>1815</v>
      </c>
      <c r="J6" s="13" t="str">
        <f>_xlfn.DISPIMG("ID_022F5A56DFCD4308829352D8276B2170",1)</f>
        <v>=DISPIMG("ID_022F5A56DFCD4308829352D8276B2170",1)</v>
      </c>
      <c r="K6" s="12"/>
    </row>
    <row r="7" ht="95" customHeight="1" spans="1:11">
      <c r="A7" s="8">
        <v>5</v>
      </c>
      <c r="B7" s="9" t="s">
        <v>29</v>
      </c>
      <c r="C7" s="9" t="s">
        <v>19</v>
      </c>
      <c r="D7" s="22" t="s">
        <v>30</v>
      </c>
      <c r="E7" s="9" t="s">
        <v>31</v>
      </c>
      <c r="F7" s="9" t="s">
        <v>22</v>
      </c>
      <c r="G7" s="9">
        <v>1</v>
      </c>
      <c r="H7" s="9">
        <v>1455</v>
      </c>
      <c r="I7" s="9">
        <f t="shared" si="0"/>
        <v>1455</v>
      </c>
      <c r="J7" s="13" t="str">
        <f>_xlfn.DISPIMG("ID_FFE52ACA56D047799A8D2730DF648101",1)</f>
        <v>=DISPIMG("ID_FFE52ACA56D047799A8D2730DF648101",1)</v>
      </c>
      <c r="K7" s="12"/>
    </row>
    <row r="8" ht="93" customHeight="1" spans="1:11">
      <c r="A8" s="8">
        <v>6</v>
      </c>
      <c r="B8" s="9" t="s">
        <v>32</v>
      </c>
      <c r="C8" s="9" t="s">
        <v>19</v>
      </c>
      <c r="D8" s="22" t="s">
        <v>33</v>
      </c>
      <c r="E8" s="9" t="s">
        <v>34</v>
      </c>
      <c r="F8" s="9" t="s">
        <v>22</v>
      </c>
      <c r="G8" s="9">
        <v>1</v>
      </c>
      <c r="H8" s="9">
        <v>2130</v>
      </c>
      <c r="I8" s="9">
        <f t="shared" si="0"/>
        <v>2130</v>
      </c>
      <c r="J8" s="13" t="str">
        <f>_xlfn.DISPIMG("ID_1D0FB059E4C041398BCCFE15B9DBE339",1)</f>
        <v>=DISPIMG("ID_1D0FB059E4C041398BCCFE15B9DBE339",1)</v>
      </c>
      <c r="K8" s="12"/>
    </row>
    <row r="9" ht="93" customHeight="1" spans="1:11">
      <c r="A9" s="8">
        <v>7</v>
      </c>
      <c r="B9" s="9" t="s">
        <v>35</v>
      </c>
      <c r="C9" s="9" t="s">
        <v>19</v>
      </c>
      <c r="D9" s="22" t="s">
        <v>36</v>
      </c>
      <c r="E9" s="9" t="s">
        <v>37</v>
      </c>
      <c r="F9" s="9" t="s">
        <v>22</v>
      </c>
      <c r="G9" s="9">
        <v>1</v>
      </c>
      <c r="H9" s="9">
        <v>3840</v>
      </c>
      <c r="I9" s="9">
        <f t="shared" si="0"/>
        <v>3840</v>
      </c>
      <c r="J9" s="13" t="str">
        <f>_xlfn.DISPIMG("ID_8EE57834B5F8496CA8E1F60D515A7A3C",1)</f>
        <v>=DISPIMG("ID_8EE57834B5F8496CA8E1F60D515A7A3C",1)</v>
      </c>
      <c r="K9" s="12"/>
    </row>
    <row r="10" ht="93" customHeight="1" spans="1:11">
      <c r="A10" s="8">
        <v>8</v>
      </c>
      <c r="B10" s="9" t="s">
        <v>38</v>
      </c>
      <c r="C10" s="9" t="s">
        <v>19</v>
      </c>
      <c r="D10" s="9" t="s">
        <v>39</v>
      </c>
      <c r="E10" s="9" t="s">
        <v>40</v>
      </c>
      <c r="F10" s="9" t="s">
        <v>22</v>
      </c>
      <c r="G10" s="9">
        <v>1</v>
      </c>
      <c r="H10" s="9">
        <v>11100</v>
      </c>
      <c r="I10" s="9">
        <f t="shared" si="0"/>
        <v>11100</v>
      </c>
      <c r="J10" s="13" t="str">
        <f>_xlfn.DISPIMG("ID_0810824F98F844039AC965233760E528",1)</f>
        <v>=DISPIMG("ID_0810824F98F844039AC965233760E528",1)</v>
      </c>
      <c r="K10" s="12"/>
    </row>
    <row r="11" ht="91" customHeight="1" spans="1:11">
      <c r="A11" s="8">
        <v>9</v>
      </c>
      <c r="B11" s="9" t="s">
        <v>41</v>
      </c>
      <c r="C11" s="9" t="s">
        <v>19</v>
      </c>
      <c r="D11" s="9" t="s">
        <v>42</v>
      </c>
      <c r="E11" s="9" t="s">
        <v>43</v>
      </c>
      <c r="F11" s="9" t="s">
        <v>22</v>
      </c>
      <c r="G11" s="9">
        <v>1</v>
      </c>
      <c r="H11" s="9">
        <v>11400</v>
      </c>
      <c r="I11" s="9">
        <f t="shared" si="0"/>
        <v>11400</v>
      </c>
      <c r="J11" s="13" t="str">
        <f>_xlfn.DISPIMG("ID_4C5E702B5F1A492CBB752214CB112366",1)</f>
        <v>=DISPIMG("ID_4C5E702B5F1A492CBB752214CB112366",1)</v>
      </c>
      <c r="K11" s="12"/>
    </row>
    <row r="12" ht="91" customHeight="1" spans="1:11">
      <c r="A12" s="8">
        <v>10</v>
      </c>
      <c r="B12" s="9" t="s">
        <v>44</v>
      </c>
      <c r="C12" s="9" t="s">
        <v>19</v>
      </c>
      <c r="D12" s="9" t="s">
        <v>45</v>
      </c>
      <c r="E12" s="9" t="s">
        <v>46</v>
      </c>
      <c r="F12" s="9" t="s">
        <v>22</v>
      </c>
      <c r="G12" s="9">
        <v>1</v>
      </c>
      <c r="H12" s="9">
        <v>4650</v>
      </c>
      <c r="I12" s="9">
        <f t="shared" si="0"/>
        <v>4650</v>
      </c>
      <c r="J12" s="13" t="str">
        <f>_xlfn.DISPIMG("ID_43A956A623EA45EBA81FB872435C6BA8",1)</f>
        <v>=DISPIMG("ID_43A956A623EA45EBA81FB872435C6BA8",1)</v>
      </c>
      <c r="K12" s="12"/>
    </row>
    <row r="13" ht="91" customHeight="1" spans="1:11">
      <c r="A13" s="8">
        <v>11</v>
      </c>
      <c r="B13" s="9" t="s">
        <v>47</v>
      </c>
      <c r="C13" s="9" t="s">
        <v>19</v>
      </c>
      <c r="D13" s="9" t="s">
        <v>48</v>
      </c>
      <c r="E13" s="9" t="s">
        <v>49</v>
      </c>
      <c r="F13" s="9" t="s">
        <v>22</v>
      </c>
      <c r="G13" s="9">
        <v>1</v>
      </c>
      <c r="H13" s="9">
        <v>4200</v>
      </c>
      <c r="I13" s="9">
        <f t="shared" si="0"/>
        <v>4200</v>
      </c>
      <c r="J13" s="13"/>
      <c r="K13" s="12"/>
    </row>
    <row r="14" ht="91" customHeight="1" spans="1:11">
      <c r="A14" s="8">
        <v>12</v>
      </c>
      <c r="B14" s="9" t="s">
        <v>50</v>
      </c>
      <c r="C14" s="9" t="s">
        <v>19</v>
      </c>
      <c r="D14" s="9" t="s">
        <v>51</v>
      </c>
      <c r="E14" s="9" t="s">
        <v>52</v>
      </c>
      <c r="F14" s="9" t="s">
        <v>22</v>
      </c>
      <c r="G14" s="9">
        <v>1</v>
      </c>
      <c r="H14" s="9">
        <v>4065</v>
      </c>
      <c r="I14" s="9">
        <f t="shared" si="0"/>
        <v>4065</v>
      </c>
      <c r="J14" s="13"/>
      <c r="K14" s="12"/>
    </row>
    <row r="15" ht="91" customHeight="1" spans="1:11">
      <c r="A15" s="8">
        <v>13</v>
      </c>
      <c r="B15" s="9" t="s">
        <v>53</v>
      </c>
      <c r="C15" s="9" t="s">
        <v>19</v>
      </c>
      <c r="D15" s="9" t="s">
        <v>54</v>
      </c>
      <c r="E15" s="9" t="s">
        <v>55</v>
      </c>
      <c r="F15" s="9" t="s">
        <v>22</v>
      </c>
      <c r="G15" s="9">
        <v>1</v>
      </c>
      <c r="H15" s="9">
        <v>7300</v>
      </c>
      <c r="I15" s="9">
        <f t="shared" si="0"/>
        <v>7300</v>
      </c>
      <c r="J15" s="13"/>
      <c r="K15" s="12"/>
    </row>
    <row r="16" ht="91" customHeight="1" spans="1:11">
      <c r="A16" s="8">
        <v>14</v>
      </c>
      <c r="B16" s="9" t="s">
        <v>56</v>
      </c>
      <c r="C16" s="9" t="s">
        <v>19</v>
      </c>
      <c r="D16" s="22" t="s">
        <v>57</v>
      </c>
      <c r="E16" s="9" t="s">
        <v>58</v>
      </c>
      <c r="F16" s="9" t="s">
        <v>22</v>
      </c>
      <c r="G16" s="9">
        <v>1</v>
      </c>
      <c r="H16" s="9">
        <v>8525</v>
      </c>
      <c r="I16" s="9">
        <f t="shared" si="0"/>
        <v>8525</v>
      </c>
      <c r="J16" s="13"/>
      <c r="K16" s="12"/>
    </row>
    <row r="17" ht="112" customHeight="1" spans="1:11">
      <c r="A17" s="8">
        <v>15</v>
      </c>
      <c r="B17" s="9" t="s">
        <v>59</v>
      </c>
      <c r="C17" s="9" t="s">
        <v>19</v>
      </c>
      <c r="D17" s="9" t="s">
        <v>60</v>
      </c>
      <c r="E17" s="14" t="s">
        <v>61</v>
      </c>
      <c r="F17" s="9" t="s">
        <v>62</v>
      </c>
      <c r="G17" s="9">
        <v>1</v>
      </c>
      <c r="H17" s="9">
        <v>3600</v>
      </c>
      <c r="I17" s="9">
        <f t="shared" si="0"/>
        <v>3600</v>
      </c>
      <c r="J17" s="15" t="str">
        <f>_xlfn.DISPIMG("ID_2B598CF7E8914D75890D01AD2CE55DFF",1)</f>
        <v>=DISPIMG("ID_2B598CF7E8914D75890D01AD2CE55DFF",1)</v>
      </c>
      <c r="K17" s="11"/>
    </row>
    <row r="18" ht="88" customHeight="1" spans="1:11">
      <c r="A18" s="8">
        <v>16</v>
      </c>
      <c r="B18" s="9" t="s">
        <v>63</v>
      </c>
      <c r="C18" s="9" t="s">
        <v>19</v>
      </c>
      <c r="D18" s="9" t="s">
        <v>64</v>
      </c>
      <c r="E18" s="14" t="s">
        <v>65</v>
      </c>
      <c r="F18" s="9" t="s">
        <v>66</v>
      </c>
      <c r="G18" s="9">
        <v>2</v>
      </c>
      <c r="H18" s="9">
        <v>650</v>
      </c>
      <c r="I18" s="9">
        <f t="shared" si="0"/>
        <v>1300</v>
      </c>
      <c r="J18" s="15" t="str">
        <f>_xlfn.DISPIMG("ID_F64A88C6C5D54386927B195EA91D4963",1)</f>
        <v>=DISPIMG("ID_F64A88C6C5D54386927B195EA91D4963",1)</v>
      </c>
      <c r="K18" s="11"/>
    </row>
    <row r="19" ht="88" customHeight="1" spans="1:11">
      <c r="A19" s="8">
        <v>17</v>
      </c>
      <c r="B19" s="9" t="s">
        <v>67</v>
      </c>
      <c r="C19" s="9" t="s">
        <v>14</v>
      </c>
      <c r="D19" s="9" t="s">
        <v>14</v>
      </c>
      <c r="E19" s="14" t="s">
        <v>68</v>
      </c>
      <c r="F19" s="9" t="s">
        <v>69</v>
      </c>
      <c r="G19" s="9">
        <v>15</v>
      </c>
      <c r="H19" s="9">
        <v>18</v>
      </c>
      <c r="I19" s="9">
        <f t="shared" si="0"/>
        <v>270</v>
      </c>
      <c r="J19" s="15"/>
      <c r="K19" s="11"/>
    </row>
    <row r="20" ht="38" customHeight="1" spans="1:11">
      <c r="A20" s="8">
        <v>18</v>
      </c>
      <c r="B20" s="16" t="s">
        <v>70</v>
      </c>
      <c r="C20" s="16" t="s">
        <v>71</v>
      </c>
      <c r="D20" s="16"/>
      <c r="E20" s="16" t="s">
        <v>72</v>
      </c>
      <c r="F20" s="16" t="s">
        <v>22</v>
      </c>
      <c r="G20" s="16">
        <v>1</v>
      </c>
      <c r="H20" s="16">
        <v>9500</v>
      </c>
      <c r="I20" s="17">
        <v>9500</v>
      </c>
      <c r="J20" s="18"/>
      <c r="K20" s="11"/>
    </row>
    <row r="21" ht="38" customHeight="1" spans="1:11">
      <c r="A21" s="8">
        <v>19</v>
      </c>
      <c r="B21" s="16" t="s">
        <v>73</v>
      </c>
      <c r="C21" s="16" t="s">
        <v>74</v>
      </c>
      <c r="D21" s="16"/>
      <c r="E21" s="19" t="s">
        <v>75</v>
      </c>
      <c r="F21" s="16" t="s">
        <v>22</v>
      </c>
      <c r="G21" s="16">
        <v>1</v>
      </c>
      <c r="H21" s="16">
        <v>5400</v>
      </c>
      <c r="I21" s="17">
        <v>5400</v>
      </c>
      <c r="J21" s="18"/>
      <c r="K21" s="11"/>
    </row>
    <row r="22" ht="38" customHeight="1" spans="1:11">
      <c r="A22" s="8">
        <v>20</v>
      </c>
      <c r="B22" s="16" t="s">
        <v>76</v>
      </c>
      <c r="C22" s="16" t="s">
        <v>77</v>
      </c>
      <c r="D22" s="16" t="s">
        <v>78</v>
      </c>
      <c r="E22" s="16"/>
      <c r="F22" s="16" t="s">
        <v>22</v>
      </c>
      <c r="G22" s="16">
        <v>1</v>
      </c>
      <c r="H22" s="16">
        <v>6600</v>
      </c>
      <c r="I22" s="17">
        <v>6600</v>
      </c>
      <c r="J22" s="18"/>
      <c r="K22" s="11"/>
    </row>
    <row r="23" ht="38" customHeight="1" spans="1:11">
      <c r="A23" s="8"/>
      <c r="B23" s="20" t="s">
        <v>79</v>
      </c>
      <c r="C23" s="20" t="s">
        <v>80</v>
      </c>
      <c r="D23" s="20"/>
      <c r="E23" s="20"/>
      <c r="F23" s="20"/>
      <c r="G23" s="20"/>
      <c r="H23" s="20"/>
      <c r="I23" s="21">
        <v>117380</v>
      </c>
      <c r="J23" s="18"/>
      <c r="K23" s="11"/>
    </row>
  </sheetData>
  <mergeCells count="2">
    <mergeCell ref="A1:K1"/>
    <mergeCell ref="C23:H2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WPS_1693374479</cp:lastModifiedBy>
  <dcterms:created xsi:type="dcterms:W3CDTF">2026-03-27T08:30:00Z</dcterms:created>
  <dcterms:modified xsi:type="dcterms:W3CDTF">2026-04-27T07:32:48Z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257036A431F14636AECA270920A981E6_11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